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icolaspe\Desktop\Nicolas\Mandat 18553 - CPAM Clermont MOE PV\3. Etude\4 - DCE\DCE n°2\"/>
    </mc:Choice>
  </mc:AlternateContent>
  <xr:revisionPtr revIDLastSave="0" documentId="13_ncr:1_{84C1F479-C5BD-497B-81E1-17C789D3A292}" xr6:coauthVersionLast="47" xr6:coauthVersionMax="47" xr10:uidLastSave="{00000000-0000-0000-0000-000000000000}"/>
  <bookViews>
    <workbookView xWindow="1140" yWindow="240" windowWidth="20040" windowHeight="12096" tabRatio="500" xr2:uid="{00000000-000D-0000-FFFF-FFFF00000000}"/>
  </bookViews>
  <sheets>
    <sheet name="PV Offre de base" sheetId="3" r:id="rId1"/>
  </sheets>
  <definedNames>
    <definedName name="_xlnm.Print_Area" localSheetId="0">'PV Offre de base'!$A$1:$F$91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3" i="3" l="1"/>
  <c r="F95" i="3"/>
  <c r="F45" i="3"/>
  <c r="F44" i="3"/>
  <c r="F12" i="3" l="1"/>
  <c r="F70" i="3" l="1"/>
  <c r="F81" i="3"/>
  <c r="F85" i="3"/>
  <c r="F87" i="3" s="1"/>
  <c r="F79" i="3"/>
  <c r="F77" i="3"/>
  <c r="F83" i="3" s="1"/>
  <c r="F73" i="3"/>
  <c r="F75" i="3" s="1"/>
  <c r="F71" i="3"/>
  <c r="F69" i="3"/>
  <c r="F68" i="3"/>
  <c r="F66" i="3"/>
  <c r="F61" i="3"/>
  <c r="F64" i="3" s="1"/>
  <c r="F58" i="3"/>
  <c r="F59" i="3" s="1"/>
  <c r="F55" i="3"/>
  <c r="F56" i="3" s="1"/>
  <c r="F52" i="3"/>
  <c r="F50" i="3"/>
  <c r="F46" i="3"/>
  <c r="F48" i="3" s="1"/>
  <c r="F42" i="3"/>
  <c r="F40" i="3"/>
  <c r="F34" i="3"/>
  <c r="F30" i="3"/>
  <c r="F29" i="3"/>
  <c r="F27" i="3"/>
  <c r="F32" i="3" s="1"/>
  <c r="F18" i="3"/>
  <c r="F25" i="3" s="1"/>
  <c r="F15" i="3"/>
  <c r="F17" i="3" s="1"/>
  <c r="F10" i="3"/>
  <c r="F8" i="3"/>
  <c r="F14" i="3" s="1"/>
  <c r="F53" i="3" l="1"/>
  <c r="F72" i="3"/>
  <c r="F92" i="3" l="1"/>
  <c r="F94" i="3" s="1"/>
  <c r="F88" i="3"/>
  <c r="F89" i="3" s="1"/>
  <c r="F90" i="3" s="1"/>
  <c r="F91" i="3" s="1"/>
</calcChain>
</file>

<file path=xl/sharedStrings.xml><?xml version="1.0" encoding="utf-8"?>
<sst xmlns="http://schemas.openxmlformats.org/spreadsheetml/2006/main" count="162" uniqueCount="129">
  <si>
    <t>N°</t>
  </si>
  <si>
    <t>Désignation</t>
  </si>
  <si>
    <t>U</t>
  </si>
  <si>
    <t>Qté</t>
  </si>
  <si>
    <t>Prix Unitaire</t>
  </si>
  <si>
    <t>Montant HT</t>
  </si>
  <si>
    <t>4.1</t>
  </si>
  <si>
    <t>Préparation du chantier</t>
  </si>
  <si>
    <t>Dossier avant travaux</t>
  </si>
  <si>
    <t>Ens</t>
  </si>
  <si>
    <t>Réalisation d'un dossier avant travaux (plans d'exécution, notes de calculs et tout document demandé par le maître d'œuvre et d'ouvrage)</t>
  </si>
  <si>
    <t>Mise en place du chantier</t>
  </si>
  <si>
    <t>Sous-Total HT de Préparation du chantier</t>
  </si>
  <si>
    <t>4.2</t>
  </si>
  <si>
    <t>Système d'intégration au bâti</t>
  </si>
  <si>
    <t>4.3</t>
  </si>
  <si>
    <t>TYPE : ………………………………………………… MARQUE : …………………………………………..</t>
  </si>
  <si>
    <t>PUISSANCE CRETE : ………………………..Wc</t>
  </si>
  <si>
    <t>PUISSANCE TOTALE DU GENERATEUR : …………………………………….kWc</t>
  </si>
  <si>
    <t>SURFACE TOTALE : environ ………………………………..m²</t>
  </si>
  <si>
    <t>Câblage en toiture jusqu'aux onduleurs</t>
  </si>
  <si>
    <t>Repérages branches, sous-champs et câbles</t>
  </si>
  <si>
    <t>Fourniture et pose de câble de terre 6 ou 10 mm² Cu isolé vert-jaune, avec système de raccord bi-métal</t>
  </si>
  <si>
    <t>Sous-Total HT de Câblage en toiture jusqu'aux onduleurs</t>
  </si>
  <si>
    <t>Onduleurs</t>
  </si>
  <si>
    <t>Sous-Total HT de Onduleurs</t>
  </si>
  <si>
    <t>Mise en place à tous les niveaux de l'installation de l'ensemble des étiquetages de sécurité décrits au CCTP et suivant les préconisations des pompiers</t>
  </si>
  <si>
    <t>Sous-Total HT de Signalisation et équipements réglementaires</t>
  </si>
  <si>
    <t>Sous-Total HT de Système de télésuivi</t>
  </si>
  <si>
    <t>Sous-Total HT de Arrêt d'urgence</t>
  </si>
  <si>
    <t>Frais inhérents aux démarches pour l'obtention du certificat Consuel</t>
  </si>
  <si>
    <t>Remise du Dossier des Ouvrages Exécutés</t>
  </si>
  <si>
    <t>Essais, mise en service et contrôle de l'installation suivant NF EN 62446</t>
  </si>
  <si>
    <t>Sous-Total HT de Documentations - DOE - Mise en service</t>
  </si>
  <si>
    <t>Remise en état du site</t>
  </si>
  <si>
    <t>Nettoyage du chantier, ramassage des déchets de chantier, remise en état initial de la toiture, des locaux utilisés pendant le chantier et des abords du bâtiment utilisés par le chantier.</t>
  </si>
  <si>
    <t>MONTANT HT</t>
  </si>
  <si>
    <t>MONTANT TTC</t>
  </si>
  <si>
    <t>1.1</t>
  </si>
  <si>
    <t>1.2</t>
  </si>
  <si>
    <t>5.1</t>
  </si>
  <si>
    <t>5.2</t>
  </si>
  <si>
    <t>7.1</t>
  </si>
  <si>
    <t>7.2</t>
  </si>
  <si>
    <t>8.1</t>
  </si>
  <si>
    <t>10.1</t>
  </si>
  <si>
    <t>11.1</t>
  </si>
  <si>
    <t>11.2</t>
  </si>
  <si>
    <t>Cases à remplir impérativement par le candidat</t>
  </si>
  <si>
    <t xml:space="preserve">Données à remplir : </t>
  </si>
  <si>
    <t>PUISSANCE UNITAIRE: ………………………..kVA</t>
  </si>
  <si>
    <t>PUISSANCE TOTALE : …………………………………….kVA</t>
  </si>
  <si>
    <t>- y compris conducteur général en cuivre nu 25 mm², fixé au chemin de câblage général CC jusqu'à la barrette générale de terre, protection des câbles à l'entrée et sortie du chemin de câble;</t>
  </si>
  <si>
    <t>TVA 20%</t>
  </si>
  <si>
    <t>DPGF</t>
  </si>
  <si>
    <t xml:space="preserve">Entreprise : </t>
  </si>
  <si>
    <t>Mise à la terre de l'ensemble de l'installation photovoltaïque</t>
  </si>
  <si>
    <t>Liaisons coffret AC - TGBT</t>
  </si>
  <si>
    <t>9.1</t>
  </si>
  <si>
    <t>9</t>
  </si>
  <si>
    <t>8</t>
  </si>
  <si>
    <t>10</t>
  </si>
  <si>
    <t>11</t>
  </si>
  <si>
    <t>- y compris tous câblages nécessaires</t>
  </si>
  <si>
    <t>Fourniture et pose dans le local TGBT du bâtiment, d'un plan plastifié A3 de l'installation photovoltaïque</t>
  </si>
  <si>
    <t>12</t>
  </si>
  <si>
    <t>Coffret AC</t>
  </si>
  <si>
    <t>7</t>
  </si>
  <si>
    <t>Sous-Total HT de coffret AC</t>
  </si>
  <si>
    <t>- y compris tous les équipements de protection du circuit AC, mise à la terre, selon CCTP</t>
  </si>
  <si>
    <t>Liaisons AC et mise à la terre :</t>
  </si>
  <si>
    <t>Sous-Total HT de Liaisons AC et mise à la terre</t>
  </si>
  <si>
    <t>Signalisation et équipements réglementaires :</t>
  </si>
  <si>
    <t>Système de télésuivi :</t>
  </si>
  <si>
    <t>Documentations - DOE - Mise en service :</t>
  </si>
  <si>
    <t>Sous-Total HT de Remise en état du site</t>
  </si>
  <si>
    <t>Sous-Total HT de Système d'intégration au bâti</t>
  </si>
  <si>
    <t>Sous-Total HT de Modules photovoltaïques</t>
  </si>
  <si>
    <t>5</t>
  </si>
  <si>
    <t>6</t>
  </si>
  <si>
    <t>11.3</t>
  </si>
  <si>
    <t>11.4</t>
  </si>
  <si>
    <t>13</t>
  </si>
  <si>
    <t>14</t>
  </si>
  <si>
    <r>
      <t xml:space="preserve">Arrêt d'urgence </t>
    </r>
    <r>
      <rPr>
        <b/>
        <sz val="10"/>
        <rFont val="Aptos"/>
        <family val="2"/>
      </rPr>
      <t>:</t>
    </r>
  </si>
  <si>
    <t>LEGENDE</t>
  </si>
  <si>
    <t>Solaire photovoltaïque</t>
  </si>
  <si>
    <t>- y compris mise à la terre des modules et de la structure, interconnexion des terres (équipotentialité)</t>
  </si>
  <si>
    <t>CPAM Clermont Ferrand</t>
  </si>
  <si>
    <t>Chemin de câbles CC protégé et isolé, fixé aux différents supports, et allant jusqu'aux onduleurs, avec une couleur permettant de limiter l'impact visuel de sa présence en toiture.</t>
  </si>
  <si>
    <t>y compris l'accès au TGBT, les entrées sorties à réaliser. Notamment tous les carottages et adaptations nécessaires (7 carottages identifiés)</t>
  </si>
  <si>
    <t>Mise en place d'un arrêt d'urgence de type "coup de poing", situé à côté des autres boutons d'arrêt d'urgence du site (poste de sécurité RDC + entrée TGBT)</t>
  </si>
  <si>
    <r>
      <t xml:space="preserve">Fourniture et pose de tous les éléments nécessaires à la mise en place d'un système de suivi de production avec communication 4G.
</t>
    </r>
    <r>
      <rPr>
        <b/>
        <sz val="12"/>
        <rFont val="Aptos"/>
        <family val="2"/>
      </rPr>
      <t>Dans le cas où l'entreprise n'est pas en mesure de réaliser cette prestation elle devra faire appel à un prestataire externe (prestation incluse dans le prix proposé)</t>
    </r>
  </si>
  <si>
    <t>Bureau de contrôle missionné pour cette étape.</t>
  </si>
  <si>
    <t>Dans le cas où l'entreprise n'est pas en mesure de réaliser cette prestation, elle devra faire appel à un prestataire externe (prestation incluse dans le prix proposé)</t>
  </si>
  <si>
    <t>Divers</t>
  </si>
  <si>
    <t>14.1</t>
  </si>
  <si>
    <t>Sous-Total HT de Divers</t>
  </si>
  <si>
    <t>Casquette onduleur(s) et support onduleur</t>
  </si>
  <si>
    <t>- comprenant deux supports onduleurs en système lesté avec casquette intégrée et une casquette pour l'onduleur fixé au mur de l'édicule escalier</t>
  </si>
  <si>
    <t>Extension garantie onduleur</t>
  </si>
  <si>
    <t>- Extension de garantie sur 10 ans minimum, 20 ans si disponible</t>
  </si>
  <si>
    <t>5.3</t>
  </si>
  <si>
    <t>- y compris mise en place de bobine MX</t>
  </si>
  <si>
    <t>13.1</t>
  </si>
  <si>
    <t>Sous-Total HT de Prestation supplémentaire éventuelle</t>
  </si>
  <si>
    <t>Modules photovoltaïques type "full black"</t>
  </si>
  <si>
    <t>11.5</t>
  </si>
  <si>
    <t>Mise à jour du plan d'intervention pour secours avec implantation des panneaux PV et emplacement arrêt d'urgence</t>
  </si>
  <si>
    <t xml:space="preserve">Proposition de contrat d’entretien et de maintenance des installations photovoltaïques </t>
  </si>
  <si>
    <t>Maintenance</t>
  </si>
  <si>
    <t>La solution de base validée par le MOA contient 3 onduleurs.</t>
  </si>
  <si>
    <t>Fourniture extincteur</t>
  </si>
  <si>
    <t>Chaque extincteur sera disposé à proximité des onduleurs phtovotlaïques à l'abri des intempéries</t>
  </si>
  <si>
    <t>13.2</t>
  </si>
  <si>
    <t>La solution de base validée par le MOA propose 77,4 kWc avec des modules de 450Wc de puissance unitaire.</t>
  </si>
  <si>
    <t>13.3</t>
  </si>
  <si>
    <t>Dépose et évacuation en décharge des bacs de végétation + platelage composite de la terrasse (y compris supports de la terrasse) sur la partie qui accueillera des panneaux photovoltaïques</t>
  </si>
  <si>
    <t>Fourniture et pose de gravillons  (épaisseur 4cm) de caractéristiques semblables à celui de la terrasse voisine pour protéger l'étanchéité sous les platelages et bacs de végétation enlevés</t>
  </si>
  <si>
    <t>5.4</t>
  </si>
  <si>
    <t>Optimiseurs</t>
  </si>
  <si>
    <t>Sous-Total HT de Base de prix - HORS PSE</t>
  </si>
  <si>
    <t>Sous-Total HT de Base de prix - avec PSE</t>
  </si>
  <si>
    <t>1.3</t>
  </si>
  <si>
    <t>Grutage</t>
  </si>
  <si>
    <t>Mise en place d'un dispositif de grutage pour l'approvisionnement du matériel en toiture</t>
  </si>
  <si>
    <t>Installation des équipements de protection collective (échafaudage, accès toiture, garde corps, …), stockage matériel, moyen de mise en œuvre, balisage de la zone, fourniture et installation d'un panneau de chantier</t>
  </si>
  <si>
    <t>Prestation supplémentaire éventuelle (PSE)</t>
  </si>
  <si>
    <t>La solution de base validée par le MOA propose le système d'intégration K2 dome 6 express 6.10 S-Dome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</si>
</sst>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164" formatCode="_-* #,##0\ &quot;fr.&quot;_-;\-* #,##0\ &quot;fr.&quot;_-;_-* &quot;-&quot;\ &quot;fr.&quot;_-;_-@_-"/>
    <numFmt numFmtId="165" formatCode="_-* #,##0\ _f_r_._-;\-* #,##0\ _f_r_._-;_-* &quot;-&quot;\ _f_r_._-;_-@_-"/>
    <numFmt numFmtId="166" formatCode="_-* #,##0.00\ &quot;fr.&quot;_-;\-* #,##0.00\ &quot;fr.&quot;_-;_-* &quot;-&quot;??\ &quot;fr.&quot;_-;_-@_-"/>
    <numFmt numFmtId="167" formatCode="_-* #,##0.00\ _f_r_._-;\-* #,##0.00\ _f_r_._-;_-* &quot;-&quot;??\ _f_r_._-;_-@_-"/>
    <numFmt numFmtId="168" formatCode="_-* #,##0.00\ _€_-;\-* #,##0.00\ _€_-;_-* &quot;-&quot;??\ _€_-;_-@_-"/>
  </numFmts>
  <fonts count="28" x14ac:knownFonts="1">
    <font>
      <sz val="8.25"/>
      <name val="Tahoma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ptos"/>
      <family val="2"/>
    </font>
    <font>
      <b/>
      <sz val="48"/>
      <name val="Aptos"/>
      <family val="2"/>
    </font>
    <font>
      <sz val="8.25"/>
      <name val="Aptos"/>
      <family val="2"/>
    </font>
    <font>
      <b/>
      <sz val="18"/>
      <name val="Aptos"/>
      <family val="2"/>
    </font>
    <font>
      <b/>
      <sz val="12"/>
      <name val="Aptos"/>
      <family val="2"/>
    </font>
    <font>
      <b/>
      <sz val="8"/>
      <name val="Aptos"/>
      <family val="2"/>
    </font>
    <font>
      <b/>
      <sz val="13"/>
      <name val="Aptos"/>
      <family val="2"/>
    </font>
    <font>
      <i/>
      <sz val="12"/>
      <name val="Aptos"/>
      <family val="2"/>
    </font>
    <font>
      <u/>
      <sz val="8"/>
      <color rgb="FF7F7F7F"/>
      <name val="Aptos"/>
      <family val="2"/>
    </font>
    <font>
      <sz val="8"/>
      <color rgb="FF808080"/>
      <name val="Aptos"/>
      <family val="2"/>
    </font>
    <font>
      <b/>
      <sz val="7"/>
      <name val="Aptos"/>
      <family val="2"/>
    </font>
    <font>
      <b/>
      <sz val="7"/>
      <color rgb="FFC0C0C0"/>
      <name val="Aptos"/>
      <family val="2"/>
    </font>
    <font>
      <b/>
      <sz val="9"/>
      <color rgb="FF000000"/>
      <name val="Aptos"/>
      <family val="2"/>
    </font>
    <font>
      <b/>
      <sz val="9"/>
      <name val="Aptos"/>
      <family val="2"/>
    </font>
    <font>
      <sz val="9"/>
      <name val="Aptos"/>
      <family val="2"/>
    </font>
    <font>
      <b/>
      <u/>
      <sz val="12"/>
      <color rgb="FFFF0000"/>
      <name val="Aptos"/>
      <family val="2"/>
    </font>
    <font>
      <b/>
      <sz val="8"/>
      <color rgb="FF808080"/>
      <name val="Aptos"/>
      <family val="2"/>
    </font>
    <font>
      <sz val="12"/>
      <name val="Aptos"/>
      <family val="2"/>
    </font>
    <font>
      <sz val="13"/>
      <name val="Aptos"/>
      <family val="2"/>
    </font>
    <font>
      <b/>
      <sz val="10"/>
      <name val="Aptos"/>
      <family val="2"/>
    </font>
    <font>
      <b/>
      <sz val="10"/>
      <color rgb="FF000000"/>
      <name val="Aptos"/>
      <family val="2"/>
    </font>
    <font>
      <sz val="8.25"/>
      <color rgb="FF000000"/>
      <name val="Aptos"/>
      <family val="2"/>
    </font>
    <font>
      <b/>
      <sz val="12"/>
      <color theme="0"/>
      <name val="Aptos"/>
      <family val="2"/>
    </font>
    <font>
      <b/>
      <sz val="22"/>
      <name val="Aptos"/>
      <family val="2"/>
    </font>
    <font>
      <b/>
      <sz val="8.25"/>
      <name val="Aptos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C7D1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36">
    <border>
      <left/>
      <right/>
      <top/>
      <bottom/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/>
      <top style="thin">
        <color rgb="FF646464"/>
      </top>
      <bottom/>
      <diagonal/>
    </border>
    <border>
      <left/>
      <right style="thin">
        <color rgb="FF646464"/>
      </right>
      <top style="thin">
        <color rgb="FF646464"/>
      </top>
      <bottom/>
      <diagonal/>
    </border>
    <border>
      <left/>
      <right/>
      <top/>
      <bottom style="thin">
        <color rgb="FF646464"/>
      </bottom>
      <diagonal/>
    </border>
    <border>
      <left style="thin">
        <color rgb="FF646464"/>
      </left>
      <right style="thin">
        <color rgb="FF6464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646464"/>
      </bottom>
      <diagonal/>
    </border>
    <border>
      <left/>
      <right style="thin">
        <color indexed="64"/>
      </right>
      <top/>
      <bottom style="thin">
        <color rgb="FF646464"/>
      </bottom>
      <diagonal/>
    </border>
    <border>
      <left style="thin">
        <color indexed="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/>
      <right style="thin">
        <color indexed="64"/>
      </right>
      <top style="thin">
        <color rgb="FF646464"/>
      </top>
      <bottom style="thin">
        <color rgb="FF646464"/>
      </bottom>
      <diagonal/>
    </border>
    <border>
      <left style="thin">
        <color indexed="64"/>
      </left>
      <right style="thin">
        <color rgb="FF646464"/>
      </right>
      <top/>
      <bottom/>
      <diagonal/>
    </border>
    <border>
      <left style="thin">
        <color rgb="FF6464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646464"/>
      </top>
      <bottom style="thin">
        <color rgb="FF646464"/>
      </bottom>
      <diagonal/>
    </border>
    <border>
      <left style="thin">
        <color indexed="64"/>
      </left>
      <right/>
      <top style="thin">
        <color rgb="FF646464"/>
      </top>
      <bottom/>
      <diagonal/>
    </border>
    <border>
      <left/>
      <right style="thin">
        <color indexed="64"/>
      </right>
      <top style="thin">
        <color rgb="FF6464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6464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top"/>
      <protection locked="0"/>
    </xf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</cellStyleXfs>
  <cellXfs count="84">
    <xf numFmtId="0" fontId="0" fillId="0" borderId="0" xfId="0">
      <alignment vertical="top"/>
      <protection locked="0"/>
    </xf>
    <xf numFmtId="0" fontId="5" fillId="0" borderId="0" xfId="0" applyFont="1" applyProtection="1">
      <alignment vertical="top"/>
    </xf>
    <xf numFmtId="0" fontId="7" fillId="7" borderId="0" xfId="0" applyFont="1" applyFill="1" applyAlignment="1" applyProtection="1">
      <alignment vertical="center" wrapText="1"/>
    </xf>
    <xf numFmtId="0" fontId="7" fillId="2" borderId="22" xfId="0" applyFont="1" applyFill="1" applyBorder="1" applyAlignment="1" applyProtection="1">
      <alignment vertical="center" wrapText="1"/>
    </xf>
    <xf numFmtId="0" fontId="5" fillId="0" borderId="23" xfId="0" applyFont="1" applyBorder="1" applyProtection="1">
      <alignment vertical="top"/>
    </xf>
    <xf numFmtId="0" fontId="5" fillId="0" borderId="8" xfId="0" applyFont="1" applyBorder="1" applyProtection="1">
      <alignment vertical="top"/>
    </xf>
    <xf numFmtId="0" fontId="5" fillId="0" borderId="8" xfId="0" applyFont="1" applyBorder="1" applyAlignment="1" applyProtection="1">
      <alignment horizontal="center" vertical="top"/>
    </xf>
    <xf numFmtId="0" fontId="5" fillId="0" borderId="24" xfId="0" applyFont="1" applyBorder="1" applyProtection="1">
      <alignment vertical="top"/>
    </xf>
    <xf numFmtId="0" fontId="5" fillId="6" borderId="11" xfId="0" applyFont="1" applyFill="1" applyBorder="1" applyProtection="1">
      <alignment vertical="top"/>
    </xf>
    <xf numFmtId="0" fontId="5" fillId="6" borderId="12" xfId="0" applyFont="1" applyFill="1" applyBorder="1" applyProtection="1">
      <alignment vertical="top"/>
    </xf>
    <xf numFmtId="0" fontId="5" fillId="7" borderId="13" xfId="0" applyFont="1" applyFill="1" applyBorder="1" applyProtection="1">
      <alignment vertical="top"/>
    </xf>
    <xf numFmtId="0" fontId="5" fillId="6" borderId="0" xfId="0" applyFont="1" applyFill="1" applyAlignment="1" applyProtection="1">
      <alignment vertical="center"/>
    </xf>
    <xf numFmtId="0" fontId="5" fillId="6" borderId="0" xfId="0" applyFont="1" applyFill="1" applyProtection="1">
      <alignment vertical="top"/>
    </xf>
    <xf numFmtId="0" fontId="5" fillId="6" borderId="14" xfId="0" applyFont="1" applyFill="1" applyBorder="1" applyProtection="1">
      <alignment vertical="top"/>
    </xf>
    <xf numFmtId="49" fontId="8" fillId="0" borderId="27" xfId="0" applyNumberFormat="1" applyFont="1" applyBorder="1" applyAlignment="1" applyProtection="1">
      <alignment vertical="center" wrapText="1"/>
    </xf>
    <xf numFmtId="0" fontId="9" fillId="0" borderId="9" xfId="0" applyFont="1" applyBorder="1" applyAlignment="1" applyProtection="1">
      <alignment vertical="center" wrapText="1"/>
    </xf>
    <xf numFmtId="0" fontId="8" fillId="0" borderId="9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9" xfId="0" applyFont="1" applyBorder="1" applyAlignment="1" applyProtection="1">
      <alignment horizontal="right" vertical="center"/>
    </xf>
    <xf numFmtId="0" fontId="8" fillId="0" borderId="28" xfId="0" applyFont="1" applyBorder="1" applyAlignment="1" applyProtection="1">
      <alignment horizontal="right" vertical="center"/>
    </xf>
    <xf numFmtId="0" fontId="5" fillId="6" borderId="15" xfId="0" applyFont="1" applyFill="1" applyBorder="1" applyProtection="1">
      <alignment vertical="top"/>
    </xf>
    <xf numFmtId="0" fontId="5" fillId="6" borderId="16" xfId="0" applyFont="1" applyFill="1" applyBorder="1" applyProtection="1">
      <alignment vertical="top"/>
    </xf>
    <xf numFmtId="0" fontId="5" fillId="6" borderId="17" xfId="0" applyFont="1" applyFill="1" applyBorder="1" applyProtection="1">
      <alignment vertical="top"/>
    </xf>
    <xf numFmtId="0" fontId="10" fillId="0" borderId="9" xfId="0" applyFont="1" applyBorder="1" applyAlignment="1" applyProtection="1">
      <alignment vertical="center" wrapText="1"/>
    </xf>
    <xf numFmtId="49" fontId="8" fillId="0" borderId="9" xfId="0" applyNumberFormat="1" applyFont="1" applyBorder="1" applyAlignment="1" applyProtection="1">
      <alignment horizontal="center" vertical="center" wrapText="1"/>
    </xf>
    <xf numFmtId="3" fontId="8" fillId="0" borderId="5" xfId="0" applyNumberFormat="1" applyFont="1" applyBorder="1" applyAlignment="1" applyProtection="1">
      <alignment horizontal="right" vertical="center"/>
    </xf>
    <xf numFmtId="7" fontId="8" fillId="7" borderId="9" xfId="0" applyNumberFormat="1" applyFont="1" applyFill="1" applyBorder="1" applyAlignment="1" applyProtection="1">
      <alignment horizontal="right" vertical="center"/>
    </xf>
    <xf numFmtId="7" fontId="8" fillId="0" borderId="28" xfId="0" applyNumberFormat="1" applyFont="1" applyBorder="1" applyAlignment="1" applyProtection="1">
      <alignment horizontal="right" vertical="center"/>
    </xf>
    <xf numFmtId="49" fontId="11" fillId="0" borderId="27" xfId="0" applyNumberFormat="1" applyFont="1" applyBorder="1" applyAlignment="1" applyProtection="1">
      <alignment horizontal="right" vertical="center" wrapText="1"/>
    </xf>
    <xf numFmtId="0" fontId="12" fillId="0" borderId="9" xfId="0" applyFont="1" applyBorder="1" applyAlignment="1" applyProtection="1">
      <alignment horizontal="left" vertical="center" wrapText="1" indent="1"/>
    </xf>
    <xf numFmtId="0" fontId="13" fillId="0" borderId="9" xfId="0" applyFont="1" applyBorder="1" applyAlignment="1" applyProtection="1">
      <alignment horizontal="center" vertical="top"/>
    </xf>
    <xf numFmtId="0" fontId="14" fillId="0" borderId="5" xfId="0" applyFont="1" applyBorder="1" applyAlignment="1" applyProtection="1">
      <alignment vertical="center"/>
    </xf>
    <xf numFmtId="0" fontId="14" fillId="0" borderId="9" xfId="0" applyFont="1" applyBorder="1" applyAlignment="1" applyProtection="1">
      <alignment vertical="center"/>
    </xf>
    <xf numFmtId="0" fontId="14" fillId="0" borderId="28" xfId="0" applyFont="1" applyBorder="1" applyAlignment="1" applyProtection="1">
      <alignment horizontal="right" vertical="center"/>
    </xf>
    <xf numFmtId="7" fontId="17" fillId="3" borderId="28" xfId="0" applyNumberFormat="1" applyFont="1" applyFill="1" applyBorder="1" applyAlignment="1" applyProtection="1">
      <alignment horizontal="right" vertical="center"/>
    </xf>
    <xf numFmtId="3" fontId="8" fillId="7" borderId="5" xfId="0" applyNumberFormat="1" applyFont="1" applyFill="1" applyBorder="1" applyAlignment="1" applyProtection="1">
      <alignment horizontal="right" vertical="center"/>
    </xf>
    <xf numFmtId="0" fontId="18" fillId="0" borderId="9" xfId="0" applyFont="1" applyBorder="1" applyAlignment="1" applyProtection="1">
      <alignment horizontal="left" vertical="center" wrapText="1" indent="1"/>
    </xf>
    <xf numFmtId="0" fontId="19" fillId="7" borderId="9" xfId="0" applyFont="1" applyFill="1" applyBorder="1" applyAlignment="1" applyProtection="1">
      <alignment horizontal="left" vertical="center" wrapText="1" indent="1"/>
    </xf>
    <xf numFmtId="0" fontId="20" fillId="0" borderId="9" xfId="0" applyFont="1" applyBorder="1" applyAlignment="1" applyProtection="1">
      <alignment vertical="center" wrapText="1"/>
    </xf>
    <xf numFmtId="0" fontId="12" fillId="0" borderId="9" xfId="0" quotePrefix="1" applyFont="1" applyBorder="1" applyAlignment="1" applyProtection="1">
      <alignment horizontal="left" vertical="center" wrapText="1" indent="1"/>
    </xf>
    <xf numFmtId="0" fontId="21" fillId="0" borderId="9" xfId="0" applyFont="1" applyBorder="1" applyAlignment="1" applyProtection="1">
      <alignment vertical="center" wrapText="1"/>
    </xf>
    <xf numFmtId="7" fontId="23" fillId="5" borderId="31" xfId="0" applyNumberFormat="1" applyFont="1" applyFill="1" applyBorder="1" applyAlignment="1" applyProtection="1">
      <alignment horizontal="right" vertical="center"/>
    </xf>
    <xf numFmtId="7" fontId="23" fillId="5" borderId="22" xfId="0" applyNumberFormat="1" applyFont="1" applyFill="1" applyBorder="1" applyAlignment="1" applyProtection="1">
      <alignment horizontal="right" vertical="center"/>
    </xf>
    <xf numFmtId="7" fontId="23" fillId="5" borderId="35" xfId="0" applyNumberFormat="1" applyFont="1" applyFill="1" applyBorder="1" applyAlignment="1" applyProtection="1">
      <alignment horizontal="right" vertical="center"/>
    </xf>
    <xf numFmtId="0" fontId="25" fillId="8" borderId="25" xfId="0" applyFont="1" applyFill="1" applyBorder="1" applyAlignment="1" applyProtection="1">
      <alignment horizontal="center" vertical="center"/>
    </xf>
    <xf numFmtId="0" fontId="25" fillId="8" borderId="2" xfId="0" applyFont="1" applyFill="1" applyBorder="1" applyAlignment="1" applyProtection="1">
      <alignment horizontal="center" vertical="center"/>
    </xf>
    <xf numFmtId="0" fontId="25" fillId="8" borderId="1" xfId="0" applyFont="1" applyFill="1" applyBorder="1" applyAlignment="1" applyProtection="1">
      <alignment horizontal="center" vertical="center"/>
    </xf>
    <xf numFmtId="0" fontId="25" fillId="8" borderId="26" xfId="0" applyFont="1" applyFill="1" applyBorder="1" applyAlignment="1" applyProtection="1">
      <alignment horizontal="center" vertical="center"/>
    </xf>
    <xf numFmtId="7" fontId="3" fillId="8" borderId="26" xfId="0" applyNumberFormat="1" applyFont="1" applyFill="1" applyBorder="1" applyAlignment="1" applyProtection="1">
      <alignment horizontal="right" vertical="center"/>
    </xf>
    <xf numFmtId="0" fontId="27" fillId="6" borderId="10" xfId="0" applyFont="1" applyFill="1" applyBorder="1" applyProtection="1">
      <alignment vertical="top"/>
    </xf>
    <xf numFmtId="0" fontId="8" fillId="0" borderId="9" xfId="0" applyFont="1" applyBorder="1" applyAlignment="1">
      <alignment horizontal="left" vertical="center" wrapText="1" indent="1"/>
      <protection locked="0"/>
    </xf>
    <xf numFmtId="7" fontId="8" fillId="0" borderId="9" xfId="0" applyNumberFormat="1" applyFont="1" applyBorder="1" applyAlignment="1" applyProtection="1">
      <alignment horizontal="right" vertical="center"/>
    </xf>
    <xf numFmtId="49" fontId="23" fillId="5" borderId="32" xfId="0" applyNumberFormat="1" applyFont="1" applyFill="1" applyBorder="1" applyAlignment="1" applyProtection="1">
      <alignment horizontal="right" vertical="center" wrapText="1" indent="4"/>
    </xf>
    <xf numFmtId="0" fontId="23" fillId="5" borderId="33" xfId="0" applyFont="1" applyFill="1" applyBorder="1" applyAlignment="1" applyProtection="1">
      <alignment horizontal="right" vertical="center" indent="2"/>
    </xf>
    <xf numFmtId="0" fontId="23" fillId="5" borderId="33" xfId="0" applyFont="1" applyFill="1" applyBorder="1" applyAlignment="1" applyProtection="1">
      <alignment horizontal="center" vertical="center"/>
    </xf>
    <xf numFmtId="0" fontId="23" fillId="5" borderId="34" xfId="0" applyFont="1" applyFill="1" applyBorder="1" applyAlignment="1" applyProtection="1">
      <alignment horizontal="right" vertical="center" indent="2"/>
    </xf>
    <xf numFmtId="49" fontId="3" fillId="8" borderId="29" xfId="0" applyNumberFormat="1" applyFont="1" applyFill="1" applyBorder="1" applyAlignment="1" applyProtection="1">
      <alignment horizontal="right" vertical="center" wrapText="1" indent="11"/>
    </xf>
    <xf numFmtId="0" fontId="3" fillId="8" borderId="3" xfId="0" applyFont="1" applyFill="1" applyBorder="1" applyAlignment="1" applyProtection="1">
      <alignment horizontal="left" vertical="center" indent="11"/>
    </xf>
    <xf numFmtId="0" fontId="3" fillId="8" borderId="3" xfId="0" applyFont="1" applyFill="1" applyBorder="1" applyAlignment="1" applyProtection="1">
      <alignment horizontal="center" vertical="center"/>
    </xf>
    <xf numFmtId="0" fontId="3" fillId="8" borderId="2" xfId="0" applyFont="1" applyFill="1" applyBorder="1" applyAlignment="1" applyProtection="1">
      <alignment horizontal="left" vertical="center" indent="11"/>
    </xf>
    <xf numFmtId="49" fontId="23" fillId="5" borderId="30" xfId="0" applyNumberFormat="1" applyFont="1" applyFill="1" applyBorder="1" applyAlignment="1" applyProtection="1">
      <alignment horizontal="right" vertical="center" wrapText="1" indent="4"/>
    </xf>
    <xf numFmtId="0" fontId="5" fillId="0" borderId="6" xfId="0" applyFont="1" applyBorder="1" applyProtection="1">
      <alignment vertical="top"/>
    </xf>
    <xf numFmtId="0" fontId="24" fillId="5" borderId="7" xfId="0" applyFont="1" applyFill="1" applyBorder="1" applyAlignment="1" applyProtection="1">
      <alignment horizontal="left" vertical="top" indent="2"/>
    </xf>
    <xf numFmtId="49" fontId="23" fillId="5" borderId="21" xfId="0" applyNumberFormat="1" applyFont="1" applyFill="1" applyBorder="1" applyAlignment="1" applyProtection="1">
      <alignment horizontal="right" vertical="center" wrapText="1" indent="4"/>
    </xf>
    <xf numFmtId="0" fontId="23" fillId="5" borderId="0" xfId="0" applyFont="1" applyFill="1" applyAlignment="1" applyProtection="1">
      <alignment horizontal="right" vertical="center" indent="2"/>
    </xf>
    <xf numFmtId="0" fontId="23" fillId="5" borderId="0" xfId="0" applyFont="1" applyFill="1" applyAlignment="1" applyProtection="1">
      <alignment horizontal="center" vertical="center"/>
    </xf>
    <xf numFmtId="0" fontId="23" fillId="5" borderId="4" xfId="0" applyFont="1" applyFill="1" applyBorder="1" applyAlignment="1" applyProtection="1">
      <alignment horizontal="right" vertical="center" indent="2"/>
    </xf>
    <xf numFmtId="49" fontId="15" fillId="3" borderId="21" xfId="0" applyNumberFormat="1" applyFont="1" applyFill="1" applyBorder="1" applyAlignment="1" applyProtection="1">
      <alignment horizontal="left" vertical="center" wrapText="1" indent="11"/>
    </xf>
    <xf numFmtId="0" fontId="15" fillId="4" borderId="0" xfId="0" applyFont="1" applyFill="1" applyAlignment="1" applyProtection="1">
      <alignment horizontal="left" vertical="center" indent="11"/>
    </xf>
    <xf numFmtId="0" fontId="15" fillId="4" borderId="0" xfId="0" applyFont="1" applyFill="1" applyAlignment="1" applyProtection="1">
      <alignment horizontal="center" vertical="center"/>
    </xf>
    <xf numFmtId="0" fontId="16" fillId="4" borderId="4" xfId="0" applyFont="1" applyFill="1" applyBorder="1" applyAlignment="1" applyProtection="1">
      <alignment horizontal="left" vertical="center" indent="11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26" fillId="2" borderId="21" xfId="0" applyFont="1" applyFill="1" applyBorder="1" applyAlignment="1" applyProtection="1">
      <alignment horizontal="center" vertical="center" wrapText="1"/>
    </xf>
    <xf numFmtId="0" fontId="26" fillId="2" borderId="0" xfId="0" applyFont="1" applyFill="1" applyAlignment="1" applyProtection="1">
      <alignment horizontal="center" vertical="center" wrapText="1"/>
    </xf>
    <xf numFmtId="0" fontId="26" fillId="2" borderId="22" xfId="0" applyFont="1" applyFill="1" applyBorder="1" applyAlignment="1" applyProtection="1">
      <alignment horizontal="center" vertical="center" wrapText="1"/>
    </xf>
    <xf numFmtId="0" fontId="6" fillId="2" borderId="32" xfId="0" applyFont="1" applyFill="1" applyBorder="1" applyAlignment="1" applyProtection="1">
      <alignment horizontal="center" vertical="center" wrapText="1"/>
    </xf>
    <xf numFmtId="0" fontId="6" fillId="0" borderId="33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/>
    </xf>
    <xf numFmtId="0" fontId="7" fillId="2" borderId="18" xfId="0" applyFont="1" applyFill="1" applyBorder="1" applyAlignment="1" applyProtection="1">
      <alignment horizontal="right" vertical="center" wrapText="1"/>
    </xf>
    <xf numFmtId="0" fontId="7" fillId="2" borderId="19" xfId="0" applyFont="1" applyFill="1" applyBorder="1" applyAlignment="1" applyProtection="1">
      <alignment horizontal="right" vertical="center" wrapText="1"/>
    </xf>
    <xf numFmtId="49" fontId="15" fillId="3" borderId="0" xfId="0" applyNumberFormat="1" applyFont="1" applyFill="1" applyAlignment="1" applyProtection="1">
      <alignment horizontal="left" vertical="center" wrapText="1" indent="11"/>
    </xf>
    <xf numFmtId="49" fontId="15" fillId="3" borderId="4" xfId="0" applyNumberFormat="1" applyFont="1" applyFill="1" applyBorder="1" applyAlignment="1" applyProtection="1">
      <alignment horizontal="left" vertical="center" wrapText="1" indent="11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Milliers 2" xfId="7" xr:uid="{C7ED947C-5094-4954-952D-13DFFEEBFC82}"/>
    <cellStyle name="Normal" xfId="0" builtinId="0"/>
    <cellStyle name="Normal 2" xfId="6" xr:uid="{95E343AC-EBF7-482C-99F8-57497A8922F3}"/>
    <cellStyle name="Percent" xfId="1" xr:uid="{00000000-0005-0000-0000-000005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175260</xdr:rowOff>
    </xdr:from>
    <xdr:to>
      <xdr:col>1</xdr:col>
      <xdr:colOff>2282190</xdr:colOff>
      <xdr:row>1</xdr:row>
      <xdr:rowOff>97790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573E470-4ECA-42C7-8B70-200668F155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8" t="26570" r="8074" b="25602"/>
        <a:stretch/>
      </xdr:blipFill>
      <xdr:spPr bwMode="auto">
        <a:xfrm>
          <a:off x="121920" y="175260"/>
          <a:ext cx="2868930" cy="62357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_Planair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A0D7E-4753-4DA9-AE62-24A47F316B0F}">
  <sheetPr>
    <pageSetUpPr fitToPage="1"/>
  </sheetPr>
  <dimension ref="A1:M95"/>
  <sheetViews>
    <sheetView showGridLines="0" showZeros="0" tabSelected="1" topLeftCell="A2" zoomScale="85" zoomScaleNormal="85" workbookViewId="0">
      <selection activeCell="B16" sqref="B16"/>
    </sheetView>
  </sheetViews>
  <sheetFormatPr baseColWidth="10" defaultColWidth="10" defaultRowHeight="15" customHeight="1" x14ac:dyDescent="0.2"/>
  <cols>
    <col min="1" max="1" width="11.625" style="1" customWidth="1"/>
    <col min="2" max="2" width="111" style="1" customWidth="1"/>
    <col min="3" max="3" width="6.125" style="1" customWidth="1"/>
    <col min="4" max="5" width="16.625" style="1" customWidth="1"/>
    <col min="6" max="6" width="17" style="1" customWidth="1"/>
    <col min="7" max="7" width="3.625" style="1" customWidth="1"/>
    <col min="8" max="16384" width="10" style="1"/>
  </cols>
  <sheetData>
    <row r="1" spans="1:13" ht="55.2" customHeight="1" x14ac:dyDescent="0.2">
      <c r="A1" s="71" t="s">
        <v>54</v>
      </c>
      <c r="B1" s="72"/>
      <c r="C1" s="72"/>
      <c r="D1" s="72"/>
      <c r="E1" s="72"/>
      <c r="F1" s="73"/>
    </row>
    <row r="2" spans="1:13" ht="55.2" customHeight="1" x14ac:dyDescent="0.2">
      <c r="A2" s="74" t="s">
        <v>86</v>
      </c>
      <c r="B2" s="75"/>
      <c r="C2" s="75"/>
      <c r="D2" s="75"/>
      <c r="E2" s="75"/>
      <c r="F2" s="76"/>
    </row>
    <row r="3" spans="1:13" ht="26.25" customHeight="1" thickBot="1" x14ac:dyDescent="0.25">
      <c r="A3" s="77" t="s">
        <v>88</v>
      </c>
      <c r="B3" s="78"/>
      <c r="C3" s="78"/>
      <c r="D3" s="78"/>
      <c r="E3" s="78"/>
      <c r="F3" s="79"/>
    </row>
    <row r="4" spans="1:13" ht="26.25" customHeight="1" x14ac:dyDescent="0.2">
      <c r="A4" s="80" t="s">
        <v>55</v>
      </c>
      <c r="B4" s="81"/>
      <c r="C4" s="81"/>
      <c r="D4" s="81"/>
      <c r="E4" s="2"/>
      <c r="F4" s="3"/>
      <c r="H4" s="49" t="s">
        <v>85</v>
      </c>
      <c r="I4" s="8"/>
      <c r="J4" s="8"/>
      <c r="K4" s="8"/>
      <c r="L4" s="8"/>
      <c r="M4" s="9"/>
    </row>
    <row r="5" spans="1:13" ht="13.5" customHeight="1" x14ac:dyDescent="0.2">
      <c r="A5" s="4"/>
      <c r="B5" s="5"/>
      <c r="C5" s="6"/>
      <c r="D5" s="5"/>
      <c r="E5" s="5"/>
      <c r="F5" s="7"/>
      <c r="H5" s="10"/>
      <c r="I5" s="11" t="s">
        <v>48</v>
      </c>
      <c r="J5" s="12"/>
      <c r="K5" s="12"/>
      <c r="L5" s="12"/>
      <c r="M5" s="13"/>
    </row>
    <row r="6" spans="1:13" ht="27" customHeight="1" thickBot="1" x14ac:dyDescent="0.25">
      <c r="A6" s="44" t="s">
        <v>0</v>
      </c>
      <c r="B6" s="45" t="s">
        <v>1</v>
      </c>
      <c r="C6" s="46" t="s">
        <v>2</v>
      </c>
      <c r="D6" s="45" t="s">
        <v>3</v>
      </c>
      <c r="E6" s="45" t="s">
        <v>4</v>
      </c>
      <c r="F6" s="47" t="s">
        <v>5</v>
      </c>
      <c r="H6" s="20"/>
      <c r="I6" s="21"/>
      <c r="J6" s="21"/>
      <c r="K6" s="21"/>
      <c r="L6" s="21"/>
      <c r="M6" s="22"/>
    </row>
    <row r="7" spans="1:13" ht="26.25" customHeight="1" x14ac:dyDescent="0.2">
      <c r="A7" s="14">
        <v>1</v>
      </c>
      <c r="B7" s="15" t="s">
        <v>7</v>
      </c>
      <c r="C7" s="16"/>
      <c r="D7" s="17"/>
      <c r="E7" s="18"/>
      <c r="F7" s="19"/>
    </row>
    <row r="8" spans="1:13" ht="22.5" customHeight="1" x14ac:dyDescent="0.2">
      <c r="A8" s="14" t="s">
        <v>38</v>
      </c>
      <c r="B8" s="23" t="s">
        <v>8</v>
      </c>
      <c r="C8" s="24" t="s">
        <v>9</v>
      </c>
      <c r="D8" s="25">
        <v>1</v>
      </c>
      <c r="E8" s="26"/>
      <c r="F8" s="27">
        <f>ROUND($E8*$D8,2)</f>
        <v>0</v>
      </c>
    </row>
    <row r="9" spans="1:13" ht="22.95" customHeight="1" x14ac:dyDescent="0.2">
      <c r="A9" s="28"/>
      <c r="B9" s="29" t="s">
        <v>10</v>
      </c>
      <c r="C9" s="30"/>
      <c r="D9" s="31"/>
      <c r="E9" s="32"/>
      <c r="F9" s="33"/>
    </row>
    <row r="10" spans="1:13" ht="22.5" customHeight="1" x14ac:dyDescent="0.2">
      <c r="A10" s="14" t="s">
        <v>39</v>
      </c>
      <c r="B10" s="23" t="s">
        <v>11</v>
      </c>
      <c r="C10" s="24" t="s">
        <v>9</v>
      </c>
      <c r="D10" s="25">
        <v>1</v>
      </c>
      <c r="E10" s="26"/>
      <c r="F10" s="27">
        <f>ROUND($E10*$D10,2)</f>
        <v>0</v>
      </c>
    </row>
    <row r="11" spans="1:13" ht="27.45" customHeight="1" x14ac:dyDescent="0.2">
      <c r="A11" s="28"/>
      <c r="B11" s="29" t="s">
        <v>126</v>
      </c>
      <c r="C11" s="30"/>
      <c r="D11" s="31"/>
      <c r="E11" s="32"/>
      <c r="F11" s="33"/>
    </row>
    <row r="12" spans="1:13" ht="27.45" customHeight="1" x14ac:dyDescent="0.2">
      <c r="A12" s="14" t="s">
        <v>123</v>
      </c>
      <c r="B12" s="23" t="s">
        <v>124</v>
      </c>
      <c r="C12" s="24" t="s">
        <v>9</v>
      </c>
      <c r="D12" s="25">
        <v>1</v>
      </c>
      <c r="E12" s="26"/>
      <c r="F12" s="27">
        <f>ROUND($E12*$D12,2)</f>
        <v>0</v>
      </c>
    </row>
    <row r="13" spans="1:13" ht="17.399999999999999" customHeight="1" x14ac:dyDescent="0.2">
      <c r="A13" s="28"/>
      <c r="B13" s="29" t="s">
        <v>125</v>
      </c>
      <c r="C13" s="30"/>
      <c r="D13" s="31"/>
      <c r="E13" s="32"/>
      <c r="F13" s="33"/>
    </row>
    <row r="14" spans="1:13" ht="19.5" customHeight="1" x14ac:dyDescent="0.2">
      <c r="A14" s="67" t="s">
        <v>12</v>
      </c>
      <c r="B14" s="68"/>
      <c r="C14" s="69"/>
      <c r="D14" s="68"/>
      <c r="E14" s="70"/>
      <c r="F14" s="34">
        <f>SUM(F8,F10,F12)</f>
        <v>0</v>
      </c>
    </row>
    <row r="15" spans="1:13" ht="26.25" customHeight="1" x14ac:dyDescent="0.2">
      <c r="A15" s="14">
        <v>2</v>
      </c>
      <c r="B15" s="15" t="s">
        <v>14</v>
      </c>
      <c r="C15" s="24" t="s">
        <v>9</v>
      </c>
      <c r="D15" s="25">
        <v>1</v>
      </c>
      <c r="E15" s="26"/>
      <c r="F15" s="27">
        <f>ROUND($E15*$D15,2)</f>
        <v>0</v>
      </c>
    </row>
    <row r="16" spans="1:13" ht="26.25" customHeight="1" x14ac:dyDescent="0.2">
      <c r="A16" s="28"/>
      <c r="B16" s="29" t="s">
        <v>128</v>
      </c>
      <c r="C16" s="30"/>
      <c r="D16" s="31"/>
      <c r="E16" s="32"/>
      <c r="F16" s="33"/>
    </row>
    <row r="17" spans="1:6" ht="19.5" customHeight="1" x14ac:dyDescent="0.2">
      <c r="A17" s="67" t="s">
        <v>76</v>
      </c>
      <c r="B17" s="68"/>
      <c r="C17" s="69"/>
      <c r="D17" s="68"/>
      <c r="E17" s="70"/>
      <c r="F17" s="34">
        <f>F15</f>
        <v>0</v>
      </c>
    </row>
    <row r="18" spans="1:6" ht="26.25" customHeight="1" x14ac:dyDescent="0.2">
      <c r="A18" s="14">
        <v>3</v>
      </c>
      <c r="B18" s="15" t="s">
        <v>106</v>
      </c>
      <c r="C18" s="24" t="s">
        <v>2</v>
      </c>
      <c r="D18" s="35"/>
      <c r="E18" s="26"/>
      <c r="F18" s="27">
        <f>ROUND($E18*$D18,2)</f>
        <v>0</v>
      </c>
    </row>
    <row r="19" spans="1:6" ht="30" customHeight="1" x14ac:dyDescent="0.2">
      <c r="A19" s="28"/>
      <c r="B19" s="36" t="s">
        <v>49</v>
      </c>
      <c r="C19" s="30"/>
      <c r="D19" s="31"/>
      <c r="E19" s="32"/>
      <c r="F19" s="33"/>
    </row>
    <row r="20" spans="1:6" ht="20.25" customHeight="1" x14ac:dyDescent="0.2">
      <c r="A20" s="28"/>
      <c r="B20" s="37" t="s">
        <v>16</v>
      </c>
      <c r="C20" s="30"/>
      <c r="D20" s="31"/>
      <c r="E20" s="32"/>
      <c r="F20" s="33"/>
    </row>
    <row r="21" spans="1:6" ht="20.25" customHeight="1" x14ac:dyDescent="0.2">
      <c r="A21" s="28"/>
      <c r="B21" s="37" t="s">
        <v>17</v>
      </c>
      <c r="C21" s="30"/>
      <c r="D21" s="31"/>
      <c r="E21" s="32"/>
      <c r="F21" s="33"/>
    </row>
    <row r="22" spans="1:6" ht="20.25" customHeight="1" x14ac:dyDescent="0.2">
      <c r="A22" s="28"/>
      <c r="B22" s="37" t="s">
        <v>18</v>
      </c>
      <c r="C22" s="30"/>
      <c r="D22" s="31"/>
      <c r="E22" s="32"/>
      <c r="F22" s="33"/>
    </row>
    <row r="23" spans="1:6" ht="20.25" customHeight="1" x14ac:dyDescent="0.2">
      <c r="A23" s="28"/>
      <c r="B23" s="37" t="s">
        <v>19</v>
      </c>
      <c r="C23" s="30"/>
      <c r="D23" s="31"/>
      <c r="E23" s="32"/>
      <c r="F23" s="33"/>
    </row>
    <row r="24" spans="1:6" ht="20.25" customHeight="1" x14ac:dyDescent="0.2">
      <c r="A24" s="28"/>
      <c r="B24" s="29" t="s">
        <v>115</v>
      </c>
      <c r="C24" s="30"/>
      <c r="D24" s="31"/>
      <c r="E24" s="32"/>
      <c r="F24" s="33"/>
    </row>
    <row r="25" spans="1:6" ht="19.5" customHeight="1" x14ac:dyDescent="0.2">
      <c r="A25" s="67" t="s">
        <v>77</v>
      </c>
      <c r="B25" s="68"/>
      <c r="C25" s="69"/>
      <c r="D25" s="68"/>
      <c r="E25" s="70"/>
      <c r="F25" s="34">
        <f>F18</f>
        <v>0</v>
      </c>
    </row>
    <row r="26" spans="1:6" ht="39" customHeight="1" x14ac:dyDescent="0.2">
      <c r="A26" s="14">
        <v>4</v>
      </c>
      <c r="B26" s="15" t="s">
        <v>20</v>
      </c>
      <c r="C26" s="16"/>
      <c r="D26" s="17"/>
      <c r="E26" s="18"/>
      <c r="F26" s="19"/>
    </row>
    <row r="27" spans="1:6" ht="31.2" x14ac:dyDescent="0.2">
      <c r="A27" s="14" t="s">
        <v>6</v>
      </c>
      <c r="B27" s="38" t="s">
        <v>89</v>
      </c>
      <c r="C27" s="24" t="s">
        <v>9</v>
      </c>
      <c r="D27" s="25">
        <v>1</v>
      </c>
      <c r="E27" s="26"/>
      <c r="F27" s="27">
        <f>ROUND($E27*$D27,2)</f>
        <v>0</v>
      </c>
    </row>
    <row r="28" spans="1:6" ht="30" customHeight="1" x14ac:dyDescent="0.2">
      <c r="A28" s="28"/>
      <c r="B28" s="39" t="s">
        <v>52</v>
      </c>
      <c r="C28" s="30"/>
      <c r="D28" s="31"/>
      <c r="E28" s="32"/>
      <c r="F28" s="33"/>
    </row>
    <row r="29" spans="1:6" ht="22.5" customHeight="1" x14ac:dyDescent="0.2">
      <c r="A29" s="14" t="s">
        <v>13</v>
      </c>
      <c r="B29" s="38" t="s">
        <v>21</v>
      </c>
      <c r="C29" s="24" t="s">
        <v>9</v>
      </c>
      <c r="D29" s="25">
        <v>1</v>
      </c>
      <c r="E29" s="26"/>
      <c r="F29" s="27">
        <f>ROUND($E29*$D29,2)</f>
        <v>0</v>
      </c>
    </row>
    <row r="30" spans="1:6" ht="36.75" customHeight="1" x14ac:dyDescent="0.2">
      <c r="A30" s="14" t="s">
        <v>15</v>
      </c>
      <c r="B30" s="38" t="s">
        <v>22</v>
      </c>
      <c r="C30" s="24" t="s">
        <v>9</v>
      </c>
      <c r="D30" s="25">
        <v>1</v>
      </c>
      <c r="E30" s="26"/>
      <c r="F30" s="27">
        <f>ROUND($E30*$D30,2)</f>
        <v>0</v>
      </c>
    </row>
    <row r="31" spans="1:6" ht="20.25" customHeight="1" x14ac:dyDescent="0.2">
      <c r="A31" s="28"/>
      <c r="B31" s="39" t="s">
        <v>87</v>
      </c>
      <c r="C31" s="30"/>
      <c r="D31" s="31"/>
      <c r="E31" s="32"/>
      <c r="F31" s="33"/>
    </row>
    <row r="32" spans="1:6" ht="19.5" customHeight="1" x14ac:dyDescent="0.2">
      <c r="A32" s="67" t="s">
        <v>23</v>
      </c>
      <c r="B32" s="68"/>
      <c r="C32" s="69"/>
      <c r="D32" s="68"/>
      <c r="E32" s="70"/>
      <c r="F32" s="34">
        <f>SUM(F27,F29:F30)</f>
        <v>0</v>
      </c>
    </row>
    <row r="33" spans="1:6" ht="19.5" customHeight="1" x14ac:dyDescent="0.2">
      <c r="A33" s="14" t="s">
        <v>78</v>
      </c>
      <c r="B33" s="15" t="s">
        <v>24</v>
      </c>
      <c r="C33" s="16"/>
      <c r="D33" s="17"/>
      <c r="E33" s="18"/>
      <c r="F33" s="19"/>
    </row>
    <row r="34" spans="1:6" ht="26.25" customHeight="1" x14ac:dyDescent="0.2">
      <c r="A34" s="14" t="s">
        <v>40</v>
      </c>
      <c r="B34" s="40" t="s">
        <v>24</v>
      </c>
      <c r="C34" s="24" t="s">
        <v>9</v>
      </c>
      <c r="D34" s="25">
        <v>3</v>
      </c>
      <c r="E34" s="26"/>
      <c r="F34" s="27">
        <f>ROUND($E34*$D34,2)</f>
        <v>0</v>
      </c>
    </row>
    <row r="35" spans="1:6" ht="30" customHeight="1" x14ac:dyDescent="0.2">
      <c r="A35" s="28"/>
      <c r="B35" s="36" t="s">
        <v>49</v>
      </c>
      <c r="C35" s="30"/>
      <c r="D35" s="31"/>
      <c r="E35" s="32"/>
      <c r="F35" s="33"/>
    </row>
    <row r="36" spans="1:6" ht="20.25" customHeight="1" x14ac:dyDescent="0.2">
      <c r="A36" s="28"/>
      <c r="B36" s="37" t="s">
        <v>16</v>
      </c>
      <c r="C36" s="30"/>
      <c r="D36" s="31"/>
      <c r="E36" s="32"/>
      <c r="F36" s="33"/>
    </row>
    <row r="37" spans="1:6" ht="20.25" customHeight="1" x14ac:dyDescent="0.2">
      <c r="A37" s="28"/>
      <c r="B37" s="37" t="s">
        <v>50</v>
      </c>
      <c r="C37" s="30"/>
      <c r="D37" s="31"/>
      <c r="E37" s="32"/>
      <c r="F37" s="33"/>
    </row>
    <row r="38" spans="1:6" ht="20.25" customHeight="1" x14ac:dyDescent="0.2">
      <c r="A38" s="28"/>
      <c r="B38" s="37" t="s">
        <v>51</v>
      </c>
      <c r="C38" s="30"/>
      <c r="D38" s="31"/>
      <c r="E38" s="32"/>
      <c r="F38" s="33"/>
    </row>
    <row r="39" spans="1:6" ht="20.25" customHeight="1" x14ac:dyDescent="0.2">
      <c r="A39" s="28"/>
      <c r="B39" s="29" t="s">
        <v>111</v>
      </c>
      <c r="C39" s="30"/>
      <c r="D39" s="31"/>
      <c r="E39" s="32"/>
      <c r="F39" s="33"/>
    </row>
    <row r="40" spans="1:6" ht="31.95" customHeight="1" x14ac:dyDescent="0.2">
      <c r="A40" s="14" t="s">
        <v>41</v>
      </c>
      <c r="B40" s="40" t="s">
        <v>98</v>
      </c>
      <c r="C40" s="24" t="s">
        <v>2</v>
      </c>
      <c r="D40" s="25">
        <v>3</v>
      </c>
      <c r="E40" s="26"/>
      <c r="F40" s="27">
        <f>ROUND($E40*$D40,2)</f>
        <v>0</v>
      </c>
    </row>
    <row r="41" spans="1:6" ht="30" customHeight="1" x14ac:dyDescent="0.2">
      <c r="A41" s="28"/>
      <c r="B41" s="39" t="s">
        <v>99</v>
      </c>
      <c r="C41" s="30"/>
      <c r="D41" s="31"/>
      <c r="E41" s="32"/>
      <c r="F41" s="33"/>
    </row>
    <row r="42" spans="1:6" ht="31.95" customHeight="1" x14ac:dyDescent="0.2">
      <c r="A42" s="14" t="s">
        <v>102</v>
      </c>
      <c r="B42" s="40" t="s">
        <v>100</v>
      </c>
      <c r="C42" s="24" t="s">
        <v>2</v>
      </c>
      <c r="D42" s="25">
        <v>3</v>
      </c>
      <c r="E42" s="26"/>
      <c r="F42" s="27">
        <f>ROUND($E42*$D42,2)</f>
        <v>0</v>
      </c>
    </row>
    <row r="43" spans="1:6" ht="30" customHeight="1" x14ac:dyDescent="0.2">
      <c r="A43" s="28"/>
      <c r="B43" s="39" t="s">
        <v>101</v>
      </c>
      <c r="C43" s="30"/>
      <c r="D43" s="31"/>
      <c r="E43" s="32"/>
      <c r="F43" s="33"/>
    </row>
    <row r="44" spans="1:6" ht="30" customHeight="1" x14ac:dyDescent="0.2">
      <c r="A44" s="14" t="s">
        <v>119</v>
      </c>
      <c r="B44" s="40" t="s">
        <v>120</v>
      </c>
      <c r="C44" s="24" t="s">
        <v>2</v>
      </c>
      <c r="D44" s="35"/>
      <c r="E44" s="26"/>
      <c r="F44" s="27">
        <f>ROUND($E44*$D44,2)</f>
        <v>0</v>
      </c>
    </row>
    <row r="45" spans="1:6" ht="19.5" customHeight="1" x14ac:dyDescent="0.2">
      <c r="A45" s="67" t="s">
        <v>25</v>
      </c>
      <c r="B45" s="68"/>
      <c r="C45" s="69"/>
      <c r="D45" s="68"/>
      <c r="E45" s="70"/>
      <c r="F45" s="34">
        <f>SUM(F34,F40,F42,F44)</f>
        <v>0</v>
      </c>
    </row>
    <row r="46" spans="1:6" ht="22.5" customHeight="1" x14ac:dyDescent="0.2">
      <c r="A46" s="14" t="s">
        <v>79</v>
      </c>
      <c r="B46" s="15" t="s">
        <v>66</v>
      </c>
      <c r="C46" s="24" t="s">
        <v>9</v>
      </c>
      <c r="D46" s="25">
        <v>1</v>
      </c>
      <c r="E46" s="26"/>
      <c r="F46" s="27">
        <f>ROUND($E46*$D46,2)</f>
        <v>0</v>
      </c>
    </row>
    <row r="47" spans="1:6" ht="30" customHeight="1" x14ac:dyDescent="0.2">
      <c r="A47" s="28"/>
      <c r="B47" s="39" t="s">
        <v>69</v>
      </c>
      <c r="C47" s="30"/>
      <c r="D47" s="31"/>
      <c r="E47" s="32"/>
      <c r="F47" s="33"/>
    </row>
    <row r="48" spans="1:6" ht="19.5" customHeight="1" x14ac:dyDescent="0.2">
      <c r="A48" s="67" t="s">
        <v>68</v>
      </c>
      <c r="B48" s="82"/>
      <c r="C48" s="82"/>
      <c r="D48" s="82"/>
      <c r="E48" s="83"/>
      <c r="F48" s="34">
        <f>SUM(F46)</f>
        <v>0</v>
      </c>
    </row>
    <row r="49" spans="1:6" ht="19.5" customHeight="1" x14ac:dyDescent="0.2">
      <c r="A49" s="14" t="s">
        <v>67</v>
      </c>
      <c r="B49" s="15" t="s">
        <v>70</v>
      </c>
      <c r="C49" s="16"/>
      <c r="D49" s="17"/>
      <c r="E49" s="18"/>
      <c r="F49" s="19"/>
    </row>
    <row r="50" spans="1:6" ht="26.25" customHeight="1" x14ac:dyDescent="0.2">
      <c r="A50" s="14" t="s">
        <v>42</v>
      </c>
      <c r="B50" s="40" t="s">
        <v>57</v>
      </c>
      <c r="C50" s="24" t="s">
        <v>9</v>
      </c>
      <c r="D50" s="25">
        <v>1</v>
      </c>
      <c r="E50" s="26"/>
      <c r="F50" s="27">
        <f>ROUND($E50*$D50,2)</f>
        <v>0</v>
      </c>
    </row>
    <row r="51" spans="1:6" ht="20.25" customHeight="1" x14ac:dyDescent="0.2">
      <c r="A51" s="28"/>
      <c r="B51" s="29" t="s">
        <v>90</v>
      </c>
      <c r="C51" s="30"/>
      <c r="D51" s="31"/>
      <c r="E51" s="32"/>
      <c r="F51" s="33"/>
    </row>
    <row r="52" spans="1:6" ht="20.25" customHeight="1" x14ac:dyDescent="0.2">
      <c r="A52" s="14" t="s">
        <v>43</v>
      </c>
      <c r="B52" s="40" t="s">
        <v>56</v>
      </c>
      <c r="C52" s="24" t="s">
        <v>9</v>
      </c>
      <c r="D52" s="25">
        <v>1</v>
      </c>
      <c r="E52" s="26"/>
      <c r="F52" s="27">
        <f>ROUND($E52*$D52,2)</f>
        <v>0</v>
      </c>
    </row>
    <row r="53" spans="1:6" ht="19.5" customHeight="1" x14ac:dyDescent="0.2">
      <c r="A53" s="67" t="s">
        <v>71</v>
      </c>
      <c r="B53" s="68"/>
      <c r="C53" s="69"/>
      <c r="D53" s="68"/>
      <c r="E53" s="70"/>
      <c r="F53" s="34">
        <f>SUM(F50,F52)</f>
        <v>0</v>
      </c>
    </row>
    <row r="54" spans="1:6" ht="36.450000000000003" customHeight="1" x14ac:dyDescent="0.2">
      <c r="A54" s="14" t="s">
        <v>60</v>
      </c>
      <c r="B54" s="15" t="s">
        <v>72</v>
      </c>
      <c r="C54" s="16"/>
      <c r="D54" s="17"/>
      <c r="E54" s="18"/>
      <c r="F54" s="19"/>
    </row>
    <row r="55" spans="1:6" ht="36.75" customHeight="1" x14ac:dyDescent="0.2">
      <c r="A55" s="14" t="s">
        <v>44</v>
      </c>
      <c r="B55" s="38" t="s">
        <v>26</v>
      </c>
      <c r="C55" s="24" t="s">
        <v>9</v>
      </c>
      <c r="D55" s="25">
        <v>1</v>
      </c>
      <c r="E55" s="26"/>
      <c r="F55" s="27">
        <f>ROUND($E55*$D55,2)</f>
        <v>0</v>
      </c>
    </row>
    <row r="56" spans="1:6" ht="19.5" customHeight="1" x14ac:dyDescent="0.2">
      <c r="A56" s="67" t="s">
        <v>27</v>
      </c>
      <c r="B56" s="68"/>
      <c r="C56" s="69"/>
      <c r="D56" s="68"/>
      <c r="E56" s="70"/>
      <c r="F56" s="34">
        <f>SUM(F55)</f>
        <v>0</v>
      </c>
    </row>
    <row r="57" spans="1:6" ht="26.25" customHeight="1" x14ac:dyDescent="0.2">
      <c r="A57" s="14" t="s">
        <v>59</v>
      </c>
      <c r="B57" s="15" t="s">
        <v>73</v>
      </c>
      <c r="C57" s="16"/>
      <c r="D57" s="17"/>
      <c r="E57" s="18"/>
      <c r="F57" s="19"/>
    </row>
    <row r="58" spans="1:6" ht="62.4" x14ac:dyDescent="0.2">
      <c r="A58" s="14" t="s">
        <v>58</v>
      </c>
      <c r="B58" s="38" t="s">
        <v>92</v>
      </c>
      <c r="C58" s="24" t="s">
        <v>2</v>
      </c>
      <c r="D58" s="25">
        <v>1</v>
      </c>
      <c r="E58" s="26"/>
      <c r="F58" s="27">
        <f>ROUND($E58*$D58,2)</f>
        <v>0</v>
      </c>
    </row>
    <row r="59" spans="1:6" ht="19.5" customHeight="1" x14ac:dyDescent="0.2">
      <c r="A59" s="67" t="s">
        <v>28</v>
      </c>
      <c r="B59" s="68"/>
      <c r="C59" s="69"/>
      <c r="D59" s="68"/>
      <c r="E59" s="70"/>
      <c r="F59" s="34">
        <f>SUM(F58)</f>
        <v>0</v>
      </c>
    </row>
    <row r="60" spans="1:6" ht="26.25" customHeight="1" x14ac:dyDescent="0.2">
      <c r="A60" s="14" t="s">
        <v>61</v>
      </c>
      <c r="B60" s="15" t="s">
        <v>84</v>
      </c>
      <c r="C60" s="16"/>
      <c r="D60" s="17"/>
      <c r="E60" s="18"/>
      <c r="F60" s="19"/>
    </row>
    <row r="61" spans="1:6" ht="51" customHeight="1" x14ac:dyDescent="0.2">
      <c r="A61" s="14" t="s">
        <v>45</v>
      </c>
      <c r="B61" s="38" t="s">
        <v>91</v>
      </c>
      <c r="C61" s="24" t="s">
        <v>2</v>
      </c>
      <c r="D61" s="25">
        <v>2</v>
      </c>
      <c r="E61" s="26"/>
      <c r="F61" s="27">
        <f>ROUND($E61*$D61,2)</f>
        <v>0</v>
      </c>
    </row>
    <row r="62" spans="1:6" ht="20.25" customHeight="1" x14ac:dyDescent="0.2">
      <c r="A62" s="28"/>
      <c r="B62" s="39" t="s">
        <v>63</v>
      </c>
      <c r="C62" s="30"/>
      <c r="D62" s="31"/>
      <c r="E62" s="32"/>
      <c r="F62" s="33"/>
    </row>
    <row r="63" spans="1:6" ht="20.25" customHeight="1" x14ac:dyDescent="0.2">
      <c r="A63" s="28"/>
      <c r="B63" s="39" t="s">
        <v>103</v>
      </c>
      <c r="C63" s="30"/>
      <c r="D63" s="31"/>
      <c r="E63" s="32"/>
      <c r="F63" s="33"/>
    </row>
    <row r="64" spans="1:6" ht="19.5" customHeight="1" x14ac:dyDescent="0.2">
      <c r="A64" s="67" t="s">
        <v>29</v>
      </c>
      <c r="B64" s="68"/>
      <c r="C64" s="69"/>
      <c r="D64" s="68"/>
      <c r="E64" s="70"/>
      <c r="F64" s="34">
        <f>SUM(F61)</f>
        <v>0</v>
      </c>
    </row>
    <row r="65" spans="1:6" ht="26.25" customHeight="1" x14ac:dyDescent="0.2">
      <c r="A65" s="14" t="s">
        <v>62</v>
      </c>
      <c r="B65" s="15" t="s">
        <v>74</v>
      </c>
      <c r="C65" s="16"/>
      <c r="D65" s="17"/>
      <c r="E65" s="18"/>
      <c r="F65" s="19"/>
    </row>
    <row r="66" spans="1:6" ht="22.5" customHeight="1" x14ac:dyDescent="0.2">
      <c r="A66" s="14" t="s">
        <v>46</v>
      </c>
      <c r="B66" s="38" t="s">
        <v>30</v>
      </c>
      <c r="C66" s="24" t="s">
        <v>9</v>
      </c>
      <c r="D66" s="25">
        <v>1</v>
      </c>
      <c r="E66" s="26"/>
      <c r="F66" s="27">
        <f>ROUND($E66*$D66,2)</f>
        <v>0</v>
      </c>
    </row>
    <row r="67" spans="1:6" ht="20.25" customHeight="1" x14ac:dyDescent="0.2">
      <c r="A67" s="28"/>
      <c r="B67" s="29" t="s">
        <v>93</v>
      </c>
      <c r="C67" s="30"/>
      <c r="D67" s="31"/>
      <c r="E67" s="32"/>
      <c r="F67" s="33"/>
    </row>
    <row r="68" spans="1:6" ht="22.5" customHeight="1" x14ac:dyDescent="0.2">
      <c r="A68" s="14" t="s">
        <v>47</v>
      </c>
      <c r="B68" s="38" t="s">
        <v>31</v>
      </c>
      <c r="C68" s="24" t="s">
        <v>9</v>
      </c>
      <c r="D68" s="25">
        <v>1</v>
      </c>
      <c r="E68" s="26"/>
      <c r="F68" s="27">
        <f>ROUND($E68*$D68,2)</f>
        <v>0</v>
      </c>
    </row>
    <row r="69" spans="1:6" ht="22.5" customHeight="1" x14ac:dyDescent="0.2">
      <c r="A69" s="14" t="s">
        <v>80</v>
      </c>
      <c r="B69" s="38" t="s">
        <v>32</v>
      </c>
      <c r="C69" s="24" t="s">
        <v>9</v>
      </c>
      <c r="D69" s="25">
        <v>1</v>
      </c>
      <c r="E69" s="26"/>
      <c r="F69" s="27">
        <f>ROUND($E69*$D69,2)</f>
        <v>0</v>
      </c>
    </row>
    <row r="70" spans="1:6" ht="36.75" customHeight="1" x14ac:dyDescent="0.2">
      <c r="A70" s="14" t="s">
        <v>81</v>
      </c>
      <c r="B70" s="38" t="s">
        <v>64</v>
      </c>
      <c r="C70" s="24" t="s">
        <v>2</v>
      </c>
      <c r="D70" s="25">
        <v>1</v>
      </c>
      <c r="E70" s="26"/>
      <c r="F70" s="27">
        <f>ROUND($E70*$D70,2)</f>
        <v>0</v>
      </c>
    </row>
    <row r="71" spans="1:6" ht="36.75" customHeight="1" x14ac:dyDescent="0.2">
      <c r="A71" s="14" t="s">
        <v>107</v>
      </c>
      <c r="B71" s="38" t="s">
        <v>108</v>
      </c>
      <c r="C71" s="24" t="s">
        <v>2</v>
      </c>
      <c r="D71" s="25">
        <v>1</v>
      </c>
      <c r="E71" s="26"/>
      <c r="F71" s="27">
        <f>ROUND($E71*$D71,2)</f>
        <v>0</v>
      </c>
    </row>
    <row r="72" spans="1:6" ht="19.5" customHeight="1" x14ac:dyDescent="0.2">
      <c r="A72" s="67" t="s">
        <v>33</v>
      </c>
      <c r="B72" s="68"/>
      <c r="C72" s="69"/>
      <c r="D72" s="68"/>
      <c r="E72" s="70"/>
      <c r="F72" s="34">
        <f>SUM(F66,F68:F71)</f>
        <v>0</v>
      </c>
    </row>
    <row r="73" spans="1:6" ht="26.25" customHeight="1" x14ac:dyDescent="0.2">
      <c r="A73" s="14" t="s">
        <v>65</v>
      </c>
      <c r="B73" s="15" t="s">
        <v>34</v>
      </c>
      <c r="C73" s="24" t="s">
        <v>9</v>
      </c>
      <c r="D73" s="25">
        <v>1</v>
      </c>
      <c r="E73" s="26"/>
      <c r="F73" s="27">
        <f>ROUND($E73*$D73,2)</f>
        <v>0</v>
      </c>
    </row>
    <row r="74" spans="1:6" ht="30" customHeight="1" x14ac:dyDescent="0.2">
      <c r="A74" s="28"/>
      <c r="B74" s="29" t="s">
        <v>35</v>
      </c>
      <c r="C74" s="30"/>
      <c r="D74" s="31"/>
      <c r="E74" s="32"/>
      <c r="F74" s="33"/>
    </row>
    <row r="75" spans="1:6" ht="19.5" customHeight="1" x14ac:dyDescent="0.2">
      <c r="A75" s="67" t="s">
        <v>75</v>
      </c>
      <c r="B75" s="68"/>
      <c r="C75" s="69"/>
      <c r="D75" s="68"/>
      <c r="E75" s="70"/>
      <c r="F75" s="34">
        <f>F73</f>
        <v>0</v>
      </c>
    </row>
    <row r="76" spans="1:6" ht="30.6" customHeight="1" x14ac:dyDescent="0.2">
      <c r="A76" s="14" t="s">
        <v>82</v>
      </c>
      <c r="B76" s="15" t="s">
        <v>95</v>
      </c>
      <c r="C76" s="24"/>
      <c r="D76" s="25"/>
      <c r="E76" s="51"/>
      <c r="F76" s="27"/>
    </row>
    <row r="77" spans="1:6" ht="38.4" customHeight="1" x14ac:dyDescent="0.2">
      <c r="A77" s="14" t="s">
        <v>104</v>
      </c>
      <c r="B77" s="38" t="s">
        <v>117</v>
      </c>
      <c r="C77" s="24" t="s">
        <v>9</v>
      </c>
      <c r="D77" s="25">
        <v>1</v>
      </c>
      <c r="E77" s="26"/>
      <c r="F77" s="27">
        <f>ROUND($E77*$D77,2)</f>
        <v>0</v>
      </c>
    </row>
    <row r="78" spans="1:6" ht="21.6" x14ac:dyDescent="0.2">
      <c r="A78" s="28"/>
      <c r="B78" s="50" t="s">
        <v>94</v>
      </c>
      <c r="C78" s="30"/>
      <c r="D78" s="31"/>
      <c r="E78" s="32"/>
      <c r="F78" s="33"/>
    </row>
    <row r="79" spans="1:6" ht="15.6" x14ac:dyDescent="0.2">
      <c r="A79" s="14" t="s">
        <v>114</v>
      </c>
      <c r="B79" s="38" t="s">
        <v>112</v>
      </c>
      <c r="C79" s="24" t="s">
        <v>9</v>
      </c>
      <c r="D79" s="25">
        <v>3</v>
      </c>
      <c r="E79" s="26"/>
      <c r="F79" s="27">
        <f>ROUND($E79*$D79,2)</f>
        <v>0</v>
      </c>
    </row>
    <row r="80" spans="1:6" ht="11.4" x14ac:dyDescent="0.2">
      <c r="A80" s="28"/>
      <c r="B80" s="29" t="s">
        <v>113</v>
      </c>
      <c r="C80" s="30"/>
      <c r="D80" s="31"/>
      <c r="E80" s="32"/>
      <c r="F80" s="33"/>
    </row>
    <row r="81" spans="1:6" ht="38.4" customHeight="1" x14ac:dyDescent="0.2">
      <c r="A81" s="14" t="s">
        <v>116</v>
      </c>
      <c r="B81" s="38" t="s">
        <v>118</v>
      </c>
      <c r="C81" s="24" t="s">
        <v>9</v>
      </c>
      <c r="D81" s="25">
        <v>1</v>
      </c>
      <c r="E81" s="26"/>
      <c r="F81" s="27">
        <f>ROUND($E81*$D81,2)</f>
        <v>0</v>
      </c>
    </row>
    <row r="82" spans="1:6" ht="11.4" x14ac:dyDescent="0.2">
      <c r="A82" s="28"/>
      <c r="B82" s="50"/>
      <c r="C82" s="30"/>
      <c r="D82" s="31"/>
      <c r="E82" s="32"/>
      <c r="F82" s="33"/>
    </row>
    <row r="83" spans="1:6" ht="15" customHeight="1" x14ac:dyDescent="0.2">
      <c r="A83" s="67" t="s">
        <v>97</v>
      </c>
      <c r="B83" s="68"/>
      <c r="C83" s="69"/>
      <c r="D83" s="68"/>
      <c r="E83" s="70"/>
      <c r="F83" s="34">
        <f>F77+F79+F81</f>
        <v>0</v>
      </c>
    </row>
    <row r="84" spans="1:6" ht="30.6" customHeight="1" x14ac:dyDescent="0.2">
      <c r="A84" s="14" t="s">
        <v>83</v>
      </c>
      <c r="B84" s="15" t="s">
        <v>127</v>
      </c>
      <c r="C84" s="24"/>
      <c r="D84" s="25"/>
      <c r="E84" s="51"/>
      <c r="F84" s="27"/>
    </row>
    <row r="85" spans="1:6" ht="15.6" x14ac:dyDescent="0.2">
      <c r="A85" s="14" t="s">
        <v>96</v>
      </c>
      <c r="B85" s="38" t="s">
        <v>110</v>
      </c>
      <c r="C85" s="24" t="s">
        <v>9</v>
      </c>
      <c r="D85" s="25">
        <v>1</v>
      </c>
      <c r="E85" s="26"/>
      <c r="F85" s="27">
        <f>ROUND($E85*$D85,2)</f>
        <v>0</v>
      </c>
    </row>
    <row r="86" spans="1:6" ht="11.4" x14ac:dyDescent="0.2">
      <c r="A86" s="28"/>
      <c r="B86" s="29" t="s">
        <v>109</v>
      </c>
      <c r="C86" s="30"/>
      <c r="D86" s="31"/>
      <c r="E86" s="32"/>
      <c r="F86" s="33"/>
    </row>
    <row r="87" spans="1:6" ht="15" customHeight="1" x14ac:dyDescent="0.2">
      <c r="A87" s="67" t="s">
        <v>105</v>
      </c>
      <c r="B87" s="68"/>
      <c r="C87" s="69"/>
      <c r="D87" s="68"/>
      <c r="E87" s="70"/>
      <c r="F87" s="34">
        <f>F85</f>
        <v>0</v>
      </c>
    </row>
    <row r="88" spans="1:6" ht="18.75" customHeight="1" x14ac:dyDescent="0.2">
      <c r="A88" s="56" t="s">
        <v>121</v>
      </c>
      <c r="B88" s="57"/>
      <c r="C88" s="58"/>
      <c r="D88" s="57"/>
      <c r="E88" s="59"/>
      <c r="F88" s="48">
        <f>SUM(F14,F17,F25,F32,F45,F48,F53,F56,F59,F64,F72,F75,F83)</f>
        <v>0</v>
      </c>
    </row>
    <row r="89" spans="1:6" ht="23.25" customHeight="1" x14ac:dyDescent="0.2">
      <c r="A89" s="60" t="s">
        <v>36</v>
      </c>
      <c r="B89" s="61"/>
      <c r="C89" s="61"/>
      <c r="D89" s="61"/>
      <c r="E89" s="62"/>
      <c r="F89" s="41">
        <f>F88</f>
        <v>0</v>
      </c>
    </row>
    <row r="90" spans="1:6" ht="21" customHeight="1" x14ac:dyDescent="0.2">
      <c r="A90" s="63" t="s">
        <v>53</v>
      </c>
      <c r="B90" s="64"/>
      <c r="C90" s="65"/>
      <c r="D90" s="64"/>
      <c r="E90" s="66"/>
      <c r="F90" s="42">
        <f>20%*F89</f>
        <v>0</v>
      </c>
    </row>
    <row r="91" spans="1:6" ht="21" customHeight="1" x14ac:dyDescent="0.2">
      <c r="A91" s="52" t="s">
        <v>37</v>
      </c>
      <c r="B91" s="53"/>
      <c r="C91" s="54"/>
      <c r="D91" s="53"/>
      <c r="E91" s="55"/>
      <c r="F91" s="43">
        <f>SUM(F89:F90)</f>
        <v>0</v>
      </c>
    </row>
    <row r="92" spans="1:6" ht="15" customHeight="1" x14ac:dyDescent="0.2">
      <c r="A92" s="56" t="s">
        <v>122</v>
      </c>
      <c r="B92" s="57"/>
      <c r="C92" s="58"/>
      <c r="D92" s="57"/>
      <c r="E92" s="59"/>
      <c r="F92" s="48">
        <f>SUM(F14,F17,F25,F32,F45,F48,F53,F56,F59,F64,F72,F75,F83,F87)</f>
        <v>0</v>
      </c>
    </row>
    <row r="93" spans="1:6" ht="15" customHeight="1" x14ac:dyDescent="0.2">
      <c r="A93" s="60" t="s">
        <v>36</v>
      </c>
      <c r="B93" s="61"/>
      <c r="C93" s="61"/>
      <c r="D93" s="61"/>
      <c r="E93" s="62"/>
      <c r="F93" s="41">
        <f>F92</f>
        <v>0</v>
      </c>
    </row>
    <row r="94" spans="1:6" ht="15" customHeight="1" x14ac:dyDescent="0.2">
      <c r="A94" s="63" t="s">
        <v>53</v>
      </c>
      <c r="B94" s="64"/>
      <c r="C94" s="65"/>
      <c r="D94" s="64"/>
      <c r="E94" s="66"/>
      <c r="F94" s="42">
        <f>20%*F93</f>
        <v>0</v>
      </c>
    </row>
    <row r="95" spans="1:6" ht="15" customHeight="1" x14ac:dyDescent="0.2">
      <c r="A95" s="52" t="s">
        <v>37</v>
      </c>
      <c r="B95" s="53"/>
      <c r="C95" s="54"/>
      <c r="D95" s="53"/>
      <c r="E95" s="55"/>
      <c r="F95" s="43">
        <f>SUM(F93:F94)</f>
        <v>0</v>
      </c>
    </row>
  </sheetData>
  <protectedRanges>
    <protectedRange sqref="A4 E8 E10 E15:E16 D18:E18 B20:B23 E73 E27 E29:E30 E34 B36:B38 E46 E50 E52 E55 E58 E61 E66 E77 E40 E42 E68:E71 E79 E81 E12" name="Plage1"/>
    <protectedRange sqref="E76" name="Plage1_1"/>
  </protectedRanges>
  <mergeCells count="26">
    <mergeCell ref="A59:E59"/>
    <mergeCell ref="A64:E64"/>
    <mergeCell ref="A72:E72"/>
    <mergeCell ref="A56:E56"/>
    <mergeCell ref="A1:F1"/>
    <mergeCell ref="A2:F2"/>
    <mergeCell ref="A3:F3"/>
    <mergeCell ref="A4:D4"/>
    <mergeCell ref="A14:E14"/>
    <mergeCell ref="A17:E17"/>
    <mergeCell ref="A25:E25"/>
    <mergeCell ref="A32:E32"/>
    <mergeCell ref="A45:E45"/>
    <mergeCell ref="A48:E48"/>
    <mergeCell ref="A53:E53"/>
    <mergeCell ref="A75:E75"/>
    <mergeCell ref="A83:E83"/>
    <mergeCell ref="A92:E92"/>
    <mergeCell ref="A93:E93"/>
    <mergeCell ref="A94:E94"/>
    <mergeCell ref="A87:E87"/>
    <mergeCell ref="A95:E95"/>
    <mergeCell ref="A88:E88"/>
    <mergeCell ref="A89:E89"/>
    <mergeCell ref="A90:E90"/>
    <mergeCell ref="A91:E91"/>
  </mergeCells>
  <printOptions horizontalCentered="1"/>
  <pageMargins left="0.47244094488188981" right="0.19685039370078741" top="0.31496062992125984" bottom="0.31496062992125984" header="3.937007874015748E-2" footer="3.937007874015748E-2"/>
  <pageSetup paperSize="9" scale="66" fitToHeight="0" orientation="portrait" r:id="rId1"/>
  <headerFooter>
    <oddFooter>&amp;L&amp;D&amp;RPage &amp;P sur &amp;N</oddFooter>
  </headerFooter>
  <ignoredErrors>
    <ignoredError sqref="F72" formula="1"/>
  </ignoredErrors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PV Offre de base</vt:lpstr>
      <vt:lpstr>'PV Offre de base'!Zone_d_impression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Brecqueville</dc:creator>
  <cp:keywords/>
  <dc:description/>
  <cp:lastModifiedBy>Nicolas Peiffer</cp:lastModifiedBy>
  <cp:lastPrinted>2023-05-19T15:33:47Z</cp:lastPrinted>
  <dcterms:created xsi:type="dcterms:W3CDTF">2022-11-22T15:27:55Z</dcterms:created>
  <dcterms:modified xsi:type="dcterms:W3CDTF">2025-04-29T06:16:47Z</dcterms:modified>
  <cp:category/>
  <cp:contentStatus/>
</cp:coreProperties>
</file>